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095" windowHeight="12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<sst xmlns="http://schemas.openxmlformats.org/spreadsheetml/2006/main" count="48" uniqueCount="44">
  <si>
    <t>Compute coverage of the tests</t>
  </si>
  <si>
    <t>Automated tests execution</t>
  </si>
  <si>
    <t>Manual tests execution</t>
  </si>
  <si>
    <t>Results analysis</t>
  </si>
  <si>
    <t>Reports writing</t>
  </si>
  <si>
    <t>Selection and ordering of tests to execute</t>
  </si>
  <si>
    <t>Archiving test results</t>
  </si>
  <si>
    <t>Consolidation Reqs/Specs vs bugs</t>
  </si>
  <si>
    <t>Measure performances of developers to fix bugs</t>
  </si>
  <si>
    <t>Measure performances of testers to find bugs</t>
  </si>
  <si>
    <t>Estimate the sanity of the projects</t>
  </si>
  <si>
    <t>Meetings, Perf reviews etc.</t>
  </si>
  <si>
    <t>QA/Test Engineer</t>
  </si>
  <si>
    <t>QA/Test Manager</t>
  </si>
  <si>
    <t>% XStudio saving</t>
  </si>
  <si>
    <t>Total saved (yearly)</t>
  </si>
  <si>
    <t>Nb working days in a year</t>
  </si>
  <si>
    <t>Learning curve (nb days)</t>
  </si>
  <si>
    <t>Learning curve (first year)</t>
  </si>
  <si>
    <t>Year 1</t>
  </si>
  <si>
    <t>Time spent on using XStudio</t>
  </si>
  <si>
    <t>% XStudio saved time</t>
  </si>
  <si>
    <t>% Time spent</t>
  </si>
  <si>
    <t>Daily Rate QA Engineer</t>
  </si>
  <si>
    <t>Daily Rate QA Manager</t>
  </si>
  <si>
    <t>Nb QA Engineer(s)</t>
  </si>
  <si>
    <t>Nb QA Manager(s)</t>
  </si>
  <si>
    <t>Saved (daily/engineer)</t>
  </si>
  <si>
    <t>Saved (daily/manager)</t>
  </si>
  <si>
    <t>% overhead time spent on using XStudio</t>
  </si>
  <si>
    <t>Bugs submission/verification</t>
  </si>
  <si>
    <t>Writing/updating test plan</t>
  </si>
  <si>
    <t>Document management (sharing, versions etc.)</t>
  </si>
  <si>
    <t>Manage requirements and specifications</t>
  </si>
  <si>
    <t>Year 2+</t>
  </si>
  <si>
    <t>XStudio Professional License (yearly rate per 10 users)</t>
  </si>
  <si>
    <t>XStudio Professional License investment (yearly)</t>
  </si>
  <si>
    <t>XStudio Business License (yearly rate per 10 users)</t>
  </si>
  <si>
    <t>XStudioBusiness License investment (yearly)</t>
  </si>
  <si>
    <t>XStudio Enterprise License (yearly rate per 10 users)</t>
  </si>
  <si>
    <t>XStudio Enterprise License investment (yearly)</t>
  </si>
  <si>
    <t>ROI XStudio Professional License</t>
  </si>
  <si>
    <t>ROI XStudio Business License</t>
  </si>
  <si>
    <t>ROI XStudio Enterprise License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</si>
</sst>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.00\ [$€-40C]_-;\-* #,##0.00\ [$€-40C]_-;_-* &quot;-&quot;??\ [$€-40C]_-;_-@_-"/>
    <numFmt numFmtId="166" formatCode="[$-40C]dddd\ d\ mmmm\ yyyy"/>
    <numFmt numFmtId="167" formatCode="_-* #,##0.0\ [$€-40C]_-;\-* #,##0.0\ [$€-40C]_-;_-* &quot;-&quot;??\ [$€-40C]_-;_-@_-"/>
    <numFmt numFmtId="168" formatCode="_-* #,##0\ [$€-40C]_-;\-* #,##0\ [$€-40C]_-;_-* &quot;-&quot;??\ [$€-40C]_-;_-@_-"/>
    <numFmt numFmtId="169" formatCode="_-* #,##0.0\ &quot;€&quot;_-;\-* #,##0.0\ &quot;€&quot;_-;_-* &quot;-&quot;??\ &quot;€&quot;_-;_-@_-"/>
    <numFmt numFmtId="170" formatCode="_-* #,##0\ &quot;€&quot;_-;\-* #,##0\ &quot;€&quot;_-;_-* &quot;-&quot;??\ &quot;€&quot;_-;_-@_-"/>
    <numFmt numFmtId="171" formatCode="[$$-409]#,##0_ ;\-[$$-409]#,##0\ "/>
    <numFmt numFmtId="172" formatCode="_-[$$-409]* #,##0.00_ ;_-[$$-409]* \-#,##0.00\ ;_-[$$-409]* &quot;-&quot;??_ ;_-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4"/>
      <color indexed="17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4"/>
      <color rgb="FF00B05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1"/>
      <color theme="9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9" fontId="0" fillId="0" borderId="0" xfId="50" applyFont="1" applyAlignment="1">
      <alignment horizontal="right"/>
    </xf>
    <xf numFmtId="9" fontId="0" fillId="2" borderId="10" xfId="50" applyFont="1" applyFill="1" applyBorder="1" applyAlignment="1">
      <alignment/>
    </xf>
    <xf numFmtId="9" fontId="40" fillId="2" borderId="11" xfId="50" applyFont="1" applyFill="1" applyBorder="1" applyAlignment="1">
      <alignment/>
    </xf>
    <xf numFmtId="9" fontId="0" fillId="2" borderId="12" xfId="50" applyFont="1" applyFill="1" applyBorder="1" applyAlignment="1">
      <alignment/>
    </xf>
    <xf numFmtId="9" fontId="40" fillId="2" borderId="0" xfId="50" applyFont="1" applyFill="1" applyBorder="1" applyAlignment="1">
      <alignment/>
    </xf>
    <xf numFmtId="9" fontId="0" fillId="2" borderId="0" xfId="50" applyFont="1" applyFill="1" applyBorder="1" applyAlignment="1">
      <alignment/>
    </xf>
    <xf numFmtId="9" fontId="0" fillId="2" borderId="13" xfId="50" applyFont="1" applyFill="1" applyBorder="1" applyAlignment="1">
      <alignment/>
    </xf>
    <xf numFmtId="9" fontId="40" fillId="2" borderId="14" xfId="50" applyFont="1" applyFill="1" applyBorder="1" applyAlignment="1">
      <alignment/>
    </xf>
    <xf numFmtId="9" fontId="0" fillId="7" borderId="10" xfId="50" applyFont="1" applyFill="1" applyBorder="1" applyAlignment="1">
      <alignment/>
    </xf>
    <xf numFmtId="9" fontId="40" fillId="7" borderId="11" xfId="50" applyFont="1" applyFill="1" applyBorder="1" applyAlignment="1">
      <alignment/>
    </xf>
    <xf numFmtId="164" fontId="42" fillId="7" borderId="15" xfId="50" applyNumberFormat="1" applyFont="1" applyFill="1" applyBorder="1" applyAlignment="1">
      <alignment/>
    </xf>
    <xf numFmtId="9" fontId="0" fillId="7" borderId="12" xfId="50" applyFont="1" applyFill="1" applyBorder="1" applyAlignment="1">
      <alignment/>
    </xf>
    <xf numFmtId="9" fontId="0" fillId="7" borderId="0" xfId="50" applyFont="1" applyFill="1" applyBorder="1" applyAlignment="1">
      <alignment/>
    </xf>
    <xf numFmtId="164" fontId="43" fillId="7" borderId="16" xfId="50" applyNumberFormat="1" applyFont="1" applyFill="1" applyBorder="1" applyAlignment="1">
      <alignment/>
    </xf>
    <xf numFmtId="9" fontId="40" fillId="7" borderId="0" xfId="50" applyFont="1" applyFill="1" applyBorder="1" applyAlignment="1">
      <alignment/>
    </xf>
    <xf numFmtId="164" fontId="42" fillId="7" borderId="16" xfId="50" applyNumberFormat="1" applyFont="1" applyFill="1" applyBorder="1" applyAlignment="1">
      <alignment/>
    </xf>
    <xf numFmtId="9" fontId="0" fillId="7" borderId="13" xfId="50" applyFont="1" applyFill="1" applyBorder="1" applyAlignment="1">
      <alignment/>
    </xf>
    <xf numFmtId="9" fontId="40" fillId="7" borderId="14" xfId="50" applyFont="1" applyFill="1" applyBorder="1" applyAlignment="1">
      <alignment/>
    </xf>
    <xf numFmtId="164" fontId="42" fillId="7" borderId="17" xfId="50" applyNumberFormat="1" applyFont="1" applyFill="1" applyBorder="1" applyAlignment="1">
      <alignment/>
    </xf>
    <xf numFmtId="9" fontId="44" fillId="8" borderId="14" xfId="50" applyFont="1" applyFill="1" applyBorder="1" applyAlignment="1">
      <alignment/>
    </xf>
    <xf numFmtId="9" fontId="44" fillId="13" borderId="14" xfId="50" applyFont="1" applyFill="1" applyBorder="1" applyAlignment="1">
      <alignment/>
    </xf>
    <xf numFmtId="0" fontId="0" fillId="2" borderId="18" xfId="0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168" fontId="42" fillId="2" borderId="20" xfId="0" applyNumberFormat="1" applyFont="1" applyFill="1" applyBorder="1" applyAlignment="1">
      <alignment horizontal="right"/>
    </xf>
    <xf numFmtId="0" fontId="0" fillId="2" borderId="21" xfId="0" applyFill="1" applyBorder="1" applyAlignment="1">
      <alignment horizontal="right"/>
    </xf>
    <xf numFmtId="168" fontId="42" fillId="2" borderId="22" xfId="0" applyNumberFormat="1" applyFont="1" applyFill="1" applyBorder="1" applyAlignment="1">
      <alignment horizontal="right"/>
    </xf>
    <xf numFmtId="0" fontId="0" fillId="7" borderId="18" xfId="0" applyFill="1" applyBorder="1" applyAlignment="1">
      <alignment horizontal="right"/>
    </xf>
    <xf numFmtId="0" fontId="0" fillId="7" borderId="19" xfId="0" applyFill="1" applyBorder="1" applyAlignment="1">
      <alignment horizontal="right"/>
    </xf>
    <xf numFmtId="168" fontId="42" fillId="7" borderId="20" xfId="0" applyNumberFormat="1" applyFont="1" applyFill="1" applyBorder="1" applyAlignment="1">
      <alignment horizontal="right"/>
    </xf>
    <xf numFmtId="0" fontId="0" fillId="7" borderId="21" xfId="0" applyFill="1" applyBorder="1" applyAlignment="1">
      <alignment horizontal="right"/>
    </xf>
    <xf numFmtId="168" fontId="42" fillId="7" borderId="22" xfId="0" applyNumberFormat="1" applyFont="1" applyFill="1" applyBorder="1" applyAlignment="1">
      <alignment horizontal="right"/>
    </xf>
    <xf numFmtId="0" fontId="0" fillId="8" borderId="12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16" xfId="0" applyFill="1" applyBorder="1" applyAlignment="1">
      <alignment/>
    </xf>
    <xf numFmtId="0" fontId="0" fillId="13" borderId="12" xfId="0" applyFill="1" applyBorder="1" applyAlignment="1">
      <alignment/>
    </xf>
    <xf numFmtId="0" fontId="0" fillId="13" borderId="0" xfId="0" applyFill="1" applyBorder="1" applyAlignment="1">
      <alignment/>
    </xf>
    <xf numFmtId="0" fontId="0" fillId="13" borderId="16" xfId="0" applyFill="1" applyBorder="1" applyAlignment="1">
      <alignment/>
    </xf>
    <xf numFmtId="9" fontId="45" fillId="13" borderId="17" xfId="50" applyFont="1" applyFill="1" applyBorder="1" applyAlignment="1">
      <alignment/>
    </xf>
    <xf numFmtId="9" fontId="45" fillId="8" borderId="17" xfId="50" applyFont="1" applyFill="1" applyBorder="1" applyAlignment="1">
      <alignment/>
    </xf>
    <xf numFmtId="9" fontId="22" fillId="13" borderId="13" xfId="50" applyFont="1" applyFill="1" applyBorder="1" applyAlignment="1">
      <alignment/>
    </xf>
    <xf numFmtId="9" fontId="22" fillId="8" borderId="13" xfId="50" applyFont="1" applyFill="1" applyBorder="1" applyAlignment="1">
      <alignment/>
    </xf>
    <xf numFmtId="0" fontId="46" fillId="0" borderId="0" xfId="0" applyFont="1" applyBorder="1" applyAlignment="1">
      <alignment/>
    </xf>
    <xf numFmtId="0" fontId="44" fillId="0" borderId="0" xfId="50" applyNumberFormat="1" applyFont="1" applyAlignment="1">
      <alignment horizontal="left"/>
    </xf>
    <xf numFmtId="0" fontId="44" fillId="2" borderId="20" xfId="0" applyFont="1" applyFill="1" applyBorder="1" applyAlignment="1">
      <alignment horizontal="right"/>
    </xf>
    <xf numFmtId="0" fontId="44" fillId="7" borderId="2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170" fontId="45" fillId="33" borderId="10" xfId="47" applyNumberFormat="1" applyFont="1" applyFill="1" applyBorder="1" applyAlignment="1">
      <alignment/>
    </xf>
    <xf numFmtId="170" fontId="45" fillId="33" borderId="23" xfId="47" applyNumberFormat="1" applyFont="1" applyFill="1" applyBorder="1" applyAlignment="1">
      <alignment/>
    </xf>
    <xf numFmtId="170" fontId="45" fillId="33" borderId="12" xfId="47" applyNumberFormat="1" applyFont="1" applyFill="1" applyBorder="1" applyAlignment="1">
      <alignment/>
    </xf>
    <xf numFmtId="170" fontId="45" fillId="33" borderId="24" xfId="47" applyNumberFormat="1" applyFont="1" applyFill="1" applyBorder="1" applyAlignment="1">
      <alignment/>
    </xf>
    <xf numFmtId="170" fontId="45" fillId="33" borderId="13" xfId="47" applyNumberFormat="1" applyFont="1" applyFill="1" applyBorder="1" applyAlignment="1">
      <alignment/>
    </xf>
    <xf numFmtId="170" fontId="45" fillId="33" borderId="25" xfId="47" applyNumberFormat="1" applyFont="1" applyFill="1" applyBorder="1" applyAlignment="1">
      <alignment/>
    </xf>
    <xf numFmtId="0" fontId="47" fillId="34" borderId="10" xfId="0" applyFont="1" applyFill="1" applyBorder="1" applyAlignment="1">
      <alignment horizontal="right"/>
    </xf>
    <xf numFmtId="0" fontId="47" fillId="34" borderId="23" xfId="0" applyFont="1" applyFill="1" applyBorder="1" applyAlignment="1">
      <alignment horizontal="right"/>
    </xf>
    <xf numFmtId="0" fontId="46" fillId="34" borderId="10" xfId="0" applyFont="1" applyFill="1" applyBorder="1" applyAlignment="1">
      <alignment/>
    </xf>
    <xf numFmtId="0" fontId="46" fillId="34" borderId="11" xfId="0" applyFont="1" applyFill="1" applyBorder="1" applyAlignment="1">
      <alignment horizontal="right"/>
    </xf>
    <xf numFmtId="0" fontId="46" fillId="34" borderId="12" xfId="0" applyFont="1" applyFill="1" applyBorder="1" applyAlignment="1">
      <alignment/>
    </xf>
    <xf numFmtId="0" fontId="46" fillId="34" borderId="0" xfId="0" applyFont="1" applyFill="1" applyBorder="1" applyAlignment="1">
      <alignment horizontal="right"/>
    </xf>
    <xf numFmtId="0" fontId="46" fillId="34" borderId="13" xfId="0" applyFont="1" applyFill="1" applyBorder="1" applyAlignment="1">
      <alignment/>
    </xf>
    <xf numFmtId="0" fontId="46" fillId="34" borderId="14" xfId="0" applyFont="1" applyFill="1" applyBorder="1" applyAlignment="1">
      <alignment horizontal="right"/>
    </xf>
    <xf numFmtId="164" fontId="42" fillId="2" borderId="0" xfId="50" applyNumberFormat="1" applyFont="1" applyFill="1" applyBorder="1" applyAlignment="1">
      <alignment/>
    </xf>
    <xf numFmtId="164" fontId="43" fillId="2" borderId="0" xfId="50" applyNumberFormat="1" applyFont="1" applyFill="1" applyBorder="1" applyAlignment="1">
      <alignment/>
    </xf>
    <xf numFmtId="164" fontId="42" fillId="2" borderId="11" xfId="50" applyNumberFormat="1" applyFont="1" applyFill="1" applyBorder="1" applyAlignment="1">
      <alignment/>
    </xf>
    <xf numFmtId="164" fontId="42" fillId="2" borderId="14" xfId="50" applyNumberFormat="1" applyFont="1" applyFill="1" applyBorder="1" applyAlignment="1">
      <alignment/>
    </xf>
    <xf numFmtId="0" fontId="47" fillId="0" borderId="0" xfId="0" applyFont="1" applyFill="1" applyBorder="1" applyAlignment="1">
      <alignment horizontal="right"/>
    </xf>
    <xf numFmtId="170" fontId="45" fillId="0" borderId="0" xfId="47" applyNumberFormat="1" applyFont="1" applyFill="1" applyBorder="1" applyAlignment="1">
      <alignment/>
    </xf>
    <xf numFmtId="0" fontId="48" fillId="8" borderId="10" xfId="0" applyFont="1" applyFill="1" applyBorder="1" applyAlignment="1">
      <alignment horizontal="center"/>
    </xf>
    <xf numFmtId="0" fontId="48" fillId="8" borderId="11" xfId="0" applyFont="1" applyFill="1" applyBorder="1" applyAlignment="1">
      <alignment horizontal="center"/>
    </xf>
    <xf numFmtId="0" fontId="48" fillId="8" borderId="15" xfId="0" applyFont="1" applyFill="1" applyBorder="1" applyAlignment="1">
      <alignment horizontal="center"/>
    </xf>
    <xf numFmtId="0" fontId="48" fillId="13" borderId="10" xfId="0" applyFont="1" applyFill="1" applyBorder="1" applyAlignment="1">
      <alignment horizontal="center"/>
    </xf>
    <xf numFmtId="0" fontId="48" fillId="13" borderId="11" xfId="0" applyFont="1" applyFill="1" applyBorder="1" applyAlignment="1">
      <alignment horizontal="center"/>
    </xf>
    <xf numFmtId="0" fontId="48" fillId="13" borderId="15" xfId="0" applyFont="1" applyFill="1" applyBorder="1" applyAlignment="1">
      <alignment horizontal="center"/>
    </xf>
    <xf numFmtId="172" fontId="49" fillId="0" borderId="0" xfId="47" applyNumberFormat="1" applyFont="1" applyAlignment="1">
      <alignment horizontal="left"/>
    </xf>
    <xf numFmtId="172" fontId="0" fillId="0" borderId="0" xfId="47" applyNumberFormat="1" applyFont="1" applyAlignment="1">
      <alignment horizontal="left"/>
    </xf>
    <xf numFmtId="172" fontId="44" fillId="2" borderId="26" xfId="0" applyNumberFormat="1" applyFont="1" applyFill="1" applyBorder="1" applyAlignment="1">
      <alignment horizontal="right"/>
    </xf>
    <xf numFmtId="172" fontId="44" fillId="7" borderId="26" xfId="47" applyNumberFormat="1" applyFont="1" applyFill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2"/>
  <sheetViews>
    <sheetView showGridLines="0" tabSelected="1" zoomScale="80" zoomScaleNormal="80" zoomScalePageLayoutView="0" workbookViewId="0" topLeftCell="B1">
      <selection activeCell="G39" sqref="G39"/>
    </sheetView>
  </sheetViews>
  <sheetFormatPr defaultColWidth="11.421875" defaultRowHeight="15"/>
  <cols>
    <col min="1" max="1" width="1.8515625" style="0" customWidth="1"/>
    <col min="2" max="2" width="48.28125" style="0" customWidth="1"/>
    <col min="3" max="3" width="23.00390625" style="0" customWidth="1"/>
    <col min="4" max="4" width="25.8515625" style="0" customWidth="1"/>
    <col min="5" max="5" width="22.57421875" style="0" customWidth="1"/>
    <col min="6" max="6" width="20.28125" style="0" customWidth="1"/>
    <col min="7" max="7" width="24.00390625" style="0" customWidth="1"/>
    <col min="8" max="8" width="21.7109375" style="0" customWidth="1"/>
    <col min="9" max="16384" width="9.140625" style="0" customWidth="1"/>
  </cols>
  <sheetData>
    <row r="1" ht="15.75" thickBot="1"/>
    <row r="2" spans="3:8" ht="18.75">
      <c r="C2" s="70" t="s">
        <v>12</v>
      </c>
      <c r="D2" s="71"/>
      <c r="E2" s="72"/>
      <c r="F2" s="73" t="s">
        <v>13</v>
      </c>
      <c r="G2" s="74"/>
      <c r="H2" s="75"/>
    </row>
    <row r="3" spans="3:8" ht="15.75" thickBot="1">
      <c r="C3" s="33" t="s">
        <v>22</v>
      </c>
      <c r="D3" s="34" t="s">
        <v>14</v>
      </c>
      <c r="E3" s="35" t="s">
        <v>21</v>
      </c>
      <c r="F3" s="36" t="s">
        <v>22</v>
      </c>
      <c r="G3" s="37" t="s">
        <v>14</v>
      </c>
      <c r="H3" s="38" t="s">
        <v>21</v>
      </c>
    </row>
    <row r="4" spans="2:8" ht="15">
      <c r="B4" s="47" t="s">
        <v>33</v>
      </c>
      <c r="C4" s="3">
        <v>0.02</v>
      </c>
      <c r="D4" s="4">
        <v>0.25</v>
      </c>
      <c r="E4" s="66">
        <f>D4*C4</f>
        <v>0.005</v>
      </c>
      <c r="F4" s="10">
        <v>0.05</v>
      </c>
      <c r="G4" s="11">
        <v>0.25</v>
      </c>
      <c r="H4" s="12">
        <f>G4*F4</f>
        <v>0.0125</v>
      </c>
    </row>
    <row r="5" spans="2:8" ht="15">
      <c r="B5" s="48" t="s">
        <v>31</v>
      </c>
      <c r="C5" s="5">
        <v>0.05</v>
      </c>
      <c r="D5" s="6">
        <v>0.1</v>
      </c>
      <c r="E5" s="64">
        <f>D5*C5</f>
        <v>0.005000000000000001</v>
      </c>
      <c r="F5" s="13"/>
      <c r="G5" s="16">
        <v>0.1</v>
      </c>
      <c r="H5" s="17">
        <f>G5*F5</f>
        <v>0</v>
      </c>
    </row>
    <row r="6" spans="2:8" ht="15">
      <c r="B6" s="48" t="s">
        <v>0</v>
      </c>
      <c r="C6" s="5">
        <v>0.02</v>
      </c>
      <c r="D6" s="6">
        <v>1</v>
      </c>
      <c r="E6" s="64">
        <f aca="true" t="shared" si="0" ref="E6:E19">D6*C6</f>
        <v>0.02</v>
      </c>
      <c r="F6" s="13"/>
      <c r="G6" s="14">
        <v>1</v>
      </c>
      <c r="H6" s="15">
        <f aca="true" t="shared" si="1" ref="H6:H19">G6*F6</f>
        <v>0</v>
      </c>
    </row>
    <row r="7" spans="2:8" ht="15">
      <c r="B7" s="48" t="s">
        <v>32</v>
      </c>
      <c r="C7" s="5">
        <v>0.02</v>
      </c>
      <c r="D7" s="6">
        <v>0.25</v>
      </c>
      <c r="E7" s="64">
        <f t="shared" si="0"/>
        <v>0.005</v>
      </c>
      <c r="F7" s="13">
        <v>0.05</v>
      </c>
      <c r="G7" s="16">
        <v>0.25</v>
      </c>
      <c r="H7" s="17">
        <f t="shared" si="1"/>
        <v>0.0125</v>
      </c>
    </row>
    <row r="8" spans="2:8" ht="15">
      <c r="B8" s="48" t="s">
        <v>5</v>
      </c>
      <c r="C8" s="5">
        <v>0.02</v>
      </c>
      <c r="D8" s="6">
        <v>0.25</v>
      </c>
      <c r="E8" s="64">
        <f t="shared" si="0"/>
        <v>0.005</v>
      </c>
      <c r="F8" s="13"/>
      <c r="G8" s="14">
        <v>0.25</v>
      </c>
      <c r="H8" s="15">
        <f t="shared" si="1"/>
        <v>0</v>
      </c>
    </row>
    <row r="9" spans="2:8" ht="15">
      <c r="B9" s="48" t="s">
        <v>1</v>
      </c>
      <c r="C9" s="5">
        <v>0.02</v>
      </c>
      <c r="D9" s="6">
        <v>0.05</v>
      </c>
      <c r="E9" s="64">
        <f t="shared" si="0"/>
        <v>0.001</v>
      </c>
      <c r="F9" s="13"/>
      <c r="G9" s="14">
        <v>0.05</v>
      </c>
      <c r="H9" s="15">
        <f t="shared" si="1"/>
        <v>0</v>
      </c>
    </row>
    <row r="10" spans="2:8" ht="15">
      <c r="B10" s="48" t="s">
        <v>2</v>
      </c>
      <c r="C10" s="5">
        <v>0.35</v>
      </c>
      <c r="D10" s="6">
        <v>0.05</v>
      </c>
      <c r="E10" s="64">
        <f t="shared" si="0"/>
        <v>0.017499999999999998</v>
      </c>
      <c r="F10" s="13"/>
      <c r="G10" s="14">
        <v>0.05</v>
      </c>
      <c r="H10" s="15">
        <f t="shared" si="1"/>
        <v>0</v>
      </c>
    </row>
    <row r="11" spans="2:8" ht="15">
      <c r="B11" s="48" t="s">
        <v>30</v>
      </c>
      <c r="C11" s="5">
        <v>0.3</v>
      </c>
      <c r="D11" s="6">
        <v>0.05</v>
      </c>
      <c r="E11" s="64">
        <f t="shared" si="0"/>
        <v>0.015</v>
      </c>
      <c r="F11" s="13"/>
      <c r="G11" s="14">
        <v>0.05</v>
      </c>
      <c r="H11" s="15">
        <f t="shared" si="1"/>
        <v>0</v>
      </c>
    </row>
    <row r="12" spans="2:8" ht="15">
      <c r="B12" s="48" t="s">
        <v>3</v>
      </c>
      <c r="C12" s="5">
        <v>0.02</v>
      </c>
      <c r="D12" s="6">
        <v>0.15</v>
      </c>
      <c r="E12" s="64">
        <f t="shared" si="0"/>
        <v>0.003</v>
      </c>
      <c r="F12" s="13">
        <v>0.05</v>
      </c>
      <c r="G12" s="16">
        <v>0.15</v>
      </c>
      <c r="H12" s="17">
        <f t="shared" si="1"/>
        <v>0.0075</v>
      </c>
    </row>
    <row r="13" spans="2:8" ht="15">
      <c r="B13" s="48" t="s">
        <v>4</v>
      </c>
      <c r="C13" s="5">
        <v>0.04</v>
      </c>
      <c r="D13" s="6">
        <v>0.75</v>
      </c>
      <c r="E13" s="64">
        <f t="shared" si="0"/>
        <v>0.03</v>
      </c>
      <c r="F13" s="13">
        <v>0.1</v>
      </c>
      <c r="G13" s="16">
        <v>0.75</v>
      </c>
      <c r="H13" s="17">
        <f t="shared" si="1"/>
        <v>0.07500000000000001</v>
      </c>
    </row>
    <row r="14" spans="2:8" ht="15">
      <c r="B14" s="48" t="s">
        <v>6</v>
      </c>
      <c r="C14" s="5">
        <v>0.02</v>
      </c>
      <c r="D14" s="6">
        <v>1</v>
      </c>
      <c r="E14" s="64">
        <f t="shared" si="0"/>
        <v>0.02</v>
      </c>
      <c r="F14" s="13"/>
      <c r="G14" s="14">
        <v>1</v>
      </c>
      <c r="H14" s="15">
        <f t="shared" si="1"/>
        <v>0</v>
      </c>
    </row>
    <row r="15" spans="2:8" ht="15">
      <c r="B15" s="48" t="s">
        <v>7</v>
      </c>
      <c r="C15" s="5">
        <v>0.02</v>
      </c>
      <c r="D15" s="6">
        <v>0.75</v>
      </c>
      <c r="E15" s="64">
        <f t="shared" si="0"/>
        <v>0.015</v>
      </c>
      <c r="F15" s="13">
        <v>0.05</v>
      </c>
      <c r="G15" s="16">
        <v>0.75</v>
      </c>
      <c r="H15" s="17">
        <f t="shared" si="1"/>
        <v>0.037500000000000006</v>
      </c>
    </row>
    <row r="16" spans="2:8" ht="15">
      <c r="B16" s="48" t="s">
        <v>8</v>
      </c>
      <c r="C16" s="5"/>
      <c r="D16" s="7">
        <v>0.75</v>
      </c>
      <c r="E16" s="65">
        <f t="shared" si="0"/>
        <v>0</v>
      </c>
      <c r="F16" s="13">
        <v>0.05</v>
      </c>
      <c r="G16" s="16">
        <v>0.75</v>
      </c>
      <c r="H16" s="17">
        <f t="shared" si="1"/>
        <v>0.037500000000000006</v>
      </c>
    </row>
    <row r="17" spans="2:8" ht="15">
      <c r="B17" s="48" t="s">
        <v>9</v>
      </c>
      <c r="C17" s="5"/>
      <c r="D17" s="7">
        <v>0.75</v>
      </c>
      <c r="E17" s="65">
        <f t="shared" si="0"/>
        <v>0</v>
      </c>
      <c r="F17" s="13">
        <v>0.05</v>
      </c>
      <c r="G17" s="16">
        <v>0.75</v>
      </c>
      <c r="H17" s="17">
        <f t="shared" si="1"/>
        <v>0.037500000000000006</v>
      </c>
    </row>
    <row r="18" spans="2:8" ht="15">
      <c r="B18" s="48" t="s">
        <v>10</v>
      </c>
      <c r="C18" s="5"/>
      <c r="D18" s="7">
        <v>0.5</v>
      </c>
      <c r="E18" s="65">
        <f t="shared" si="0"/>
        <v>0</v>
      </c>
      <c r="F18" s="13">
        <v>0.1</v>
      </c>
      <c r="G18" s="16">
        <v>0.5</v>
      </c>
      <c r="H18" s="17">
        <f t="shared" si="1"/>
        <v>0.05</v>
      </c>
    </row>
    <row r="19" spans="2:8" ht="15.75" thickBot="1">
      <c r="B19" s="49" t="s">
        <v>11</v>
      </c>
      <c r="C19" s="8">
        <v>0.1</v>
      </c>
      <c r="D19" s="9">
        <v>0</v>
      </c>
      <c r="E19" s="67">
        <f t="shared" si="0"/>
        <v>0</v>
      </c>
      <c r="F19" s="18">
        <v>0.5</v>
      </c>
      <c r="G19" s="19">
        <v>0</v>
      </c>
      <c r="H19" s="20">
        <f t="shared" si="1"/>
        <v>0</v>
      </c>
    </row>
    <row r="20" spans="3:8" ht="19.5" thickBot="1">
      <c r="C20" s="42">
        <f>SUM(C4:C19)</f>
        <v>1.0000000000000002</v>
      </c>
      <c r="D20" s="21"/>
      <c r="E20" s="40">
        <f>SUM(E4:E19)</f>
        <v>0.14150000000000001</v>
      </c>
      <c r="F20" s="41">
        <f>SUM(F4:F19)</f>
        <v>1</v>
      </c>
      <c r="G20" s="22"/>
      <c r="H20" s="39">
        <f>SUM(H4:H19)</f>
        <v>0.27</v>
      </c>
    </row>
    <row r="21" ht="15.75" thickBot="1"/>
    <row r="22" spans="2:8" ht="15">
      <c r="B22" s="1" t="s">
        <v>16</v>
      </c>
      <c r="C22" s="44">
        <v>230</v>
      </c>
      <c r="D22" s="23" t="s">
        <v>23</v>
      </c>
      <c r="E22" s="78">
        <v>250</v>
      </c>
      <c r="G22" s="28" t="s">
        <v>24</v>
      </c>
      <c r="H22" s="79">
        <v>450</v>
      </c>
    </row>
    <row r="23" spans="4:8" ht="15">
      <c r="D23" s="24" t="s">
        <v>25</v>
      </c>
      <c r="E23" s="45">
        <v>5</v>
      </c>
      <c r="G23" s="29" t="s">
        <v>26</v>
      </c>
      <c r="H23" s="46">
        <v>1</v>
      </c>
    </row>
    <row r="24" spans="4:8" ht="15">
      <c r="D24" s="24" t="s">
        <v>27</v>
      </c>
      <c r="E24" s="25">
        <f>E22*$E$20</f>
        <v>35.37500000000001</v>
      </c>
      <c r="G24" s="29" t="s">
        <v>28</v>
      </c>
      <c r="H24" s="30">
        <f>H22*$H$20</f>
        <v>121.50000000000001</v>
      </c>
    </row>
    <row r="25" spans="4:8" ht="15.75" thickBot="1">
      <c r="D25" s="26" t="s">
        <v>15</v>
      </c>
      <c r="E25" s="27">
        <f>C22*E23*E24</f>
        <v>40681.25000000001</v>
      </c>
      <c r="G25" s="31" t="s">
        <v>15</v>
      </c>
      <c r="H25" s="32">
        <f>C22*H23*H24</f>
        <v>27945.000000000004</v>
      </c>
    </row>
    <row r="27" spans="4:5" ht="15">
      <c r="D27" s="1" t="s">
        <v>35</v>
      </c>
      <c r="E27" s="77">
        <v>1800</v>
      </c>
    </row>
    <row r="28" spans="2:5" ht="15">
      <c r="B28" s="1"/>
      <c r="C28" s="1"/>
      <c r="D28" s="1" t="s">
        <v>37</v>
      </c>
      <c r="E28" s="77">
        <v>3000</v>
      </c>
    </row>
    <row r="29" spans="4:5" ht="15">
      <c r="D29" s="1" t="s">
        <v>39</v>
      </c>
      <c r="E29" s="77">
        <v>3600</v>
      </c>
    </row>
    <row r="30" spans="4:5" ht="15">
      <c r="D30" s="1" t="s">
        <v>17</v>
      </c>
      <c r="E30" s="1">
        <v>5</v>
      </c>
    </row>
    <row r="31" spans="4:5" ht="15">
      <c r="D31" s="1" t="s">
        <v>29</v>
      </c>
      <c r="E31" s="2">
        <v>0.02</v>
      </c>
    </row>
    <row r="33" spans="4:5" ht="15">
      <c r="D33" s="1" t="s">
        <v>36</v>
      </c>
      <c r="E33" s="76">
        <f>$E$27*(QUOTIENT($E$23,10)+IF(MOD($E$23,10)&gt;0,1,0))</f>
        <v>1800</v>
      </c>
    </row>
    <row r="34" spans="4:5" ht="15">
      <c r="D34" s="1" t="s">
        <v>38</v>
      </c>
      <c r="E34" s="76">
        <f>$E$28*(QUOTIENT($E$23,10)+IF(MOD($E$23,10)&gt;0,1,0))</f>
        <v>3000</v>
      </c>
    </row>
    <row r="35" spans="4:5" ht="15">
      <c r="D35" s="1" t="s">
        <v>40</v>
      </c>
      <c r="E35" s="76">
        <f>$E$29*(QUOTIENT($E$23,10)+IF(MOD($E$23,10)&gt;0,1,0))</f>
        <v>3600</v>
      </c>
    </row>
    <row r="36" spans="4:5" ht="15">
      <c r="D36" s="1" t="s">
        <v>18</v>
      </c>
      <c r="E36" s="76">
        <f>E30*(E23*E22+H23*H22)</f>
        <v>8500</v>
      </c>
    </row>
    <row r="37" spans="4:5" ht="15">
      <c r="D37" s="1" t="s">
        <v>20</v>
      </c>
      <c r="E37" s="76">
        <f>E31*C22*(E22*E23+H22*H23)</f>
        <v>7820.000000000001</v>
      </c>
    </row>
    <row r="38" ht="15.75" thickBot="1"/>
    <row r="39" spans="3:7" ht="19.5" thickBot="1">
      <c r="C39" s="43"/>
      <c r="D39" s="43"/>
      <c r="E39" s="56" t="s">
        <v>19</v>
      </c>
      <c r="F39" s="57" t="s">
        <v>34</v>
      </c>
      <c r="G39" s="68"/>
    </row>
    <row r="40" spans="3:7" ht="18.75">
      <c r="C40" s="58"/>
      <c r="D40" s="59" t="s">
        <v>41</v>
      </c>
      <c r="E40" s="50">
        <f>$E$25+$H$25-$E33-$E$36-$E$37</f>
        <v>50506.250000000015</v>
      </c>
      <c r="F40" s="51">
        <f>$E$25+$H$25-$E33-$E$37</f>
        <v>59006.250000000015</v>
      </c>
      <c r="G40" s="69"/>
    </row>
    <row r="41" spans="3:7" ht="18.75">
      <c r="C41" s="60"/>
      <c r="D41" s="61" t="s">
        <v>42</v>
      </c>
      <c r="E41" s="52">
        <f>$E$25+$H$25-$E34-$E$36-$E$37</f>
        <v>49306.250000000015</v>
      </c>
      <c r="F41" s="53">
        <f>$E$25+$H$25-$E34-$E$37</f>
        <v>57806.250000000015</v>
      </c>
      <c r="G41" s="69"/>
    </row>
    <row r="42" spans="3:7" ht="19.5" thickBot="1">
      <c r="C42" s="62"/>
      <c r="D42" s="63" t="s">
        <v>43</v>
      </c>
      <c r="E42" s="54">
        <f>$E$25+$H$25-$E35-$E$36-$E$37</f>
        <v>48706.250000000015</v>
      </c>
      <c r="F42" s="55">
        <f>$E$25+$H$25-$E35-$E$37</f>
        <v>57206.250000000015</v>
      </c>
      <c r="G42" s="69"/>
    </row>
  </sheetData>
  <sheetProtection/>
  <mergeCells count="2">
    <mergeCell ref="C2:E2"/>
    <mergeCell ref="F2:H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egavaldo</dc:creator>
  <cp:keywords/>
  <dc:description/>
  <cp:lastModifiedBy>egavaldo</cp:lastModifiedBy>
  <dcterms:created xsi:type="dcterms:W3CDTF">2010-05-15T15:08:57Z</dcterms:created>
  <dcterms:modified xsi:type="dcterms:W3CDTF">2012-06-10T23:02:43Z</dcterms:modified>
  <cp:category/>
  <cp:version/>
  <cp:contentType/>
  <cp:contentStatus/>
</cp:coreProperties>
</file>